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<sst xmlns="http://schemas.openxmlformats.org/spreadsheetml/2006/main" count="68" uniqueCount="57">
  <si>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</si>
  <si>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</si>
  <si>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</si>
  <si>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</si>
  <si>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</si>
  <si>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</si>
  <si>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</si>
  <si>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</si>
  <si>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* - 1,36 руб/кв.м. - расценка УО на выполнение функций по управлению МКД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</si>
  <si>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</si>
  <si>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</si>
  <si>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</si>
  <si>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</si>
  <si>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</si>
  <si>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</si>
  <si>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</si>
  <si>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</si>
  <si>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</si>
  <si>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</si>
  <si>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</si>
  <si>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</si>
  <si>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</si>
  <si>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</si>
  <si>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</si>
  <si>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</si>
  <si>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</si>
  <si>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Предложение собственникам помещений в МКД пр. Строителей дом №39 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</si>
  <si>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</si>
  <si>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3503,9</t>
    </r>
  </si>
  <si>
    <t>1,46 руб/кв.м.  х 3503,9</t>
  </si>
  <si>
    <t>19,52 руб/кв.м.  х 3503,9</t>
  </si>
  <si>
    <t>1,57 руб./кв.м. - расценка УО на выполнение функций по управлению МКД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</si>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</sst>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&#1054;&#1073;&#1088;&#1072;&#1079;&#1077;&#1094;%20&#1087;&#1088;&#1080;&#1083;&#1086;&#1078;&#1077;&#1085;&#1080;&#1103;\&#1084;&#1091;&#1089;-&#1083;&#1080;&#1092;&#1090;-&#1074;&#1076;&#1075;&#1086;+\&#1041;&#1077;&#1083;&#1103;&#1077;&#1074;&#1072;%207%20&#1089;%2001.04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26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25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11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21</v>
      </c>
      <c r="E7" s="15" t="s">
        <v>27</v>
      </c>
      <c r="F7" s="6"/>
      <c r="G7" s="5" t="s">
        <v>9</v>
      </c>
      <c r="H7" s="5" t="s">
        <v>10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28</v>
      </c>
      <c r="D8" s="8">
        <f>1.57*H9</f>
        <v>5501.1230000000005</v>
      </c>
      <c r="E8" s="16">
        <f>ROUND(D8*12,5)</f>
        <v>66013.476</v>
      </c>
      <c r="F8" s="6"/>
      <c r="G8" s="7" t="s">
        <v>12</v>
      </c>
      <c r="H8" s="8">
        <f>D11</f>
        <v>79012.945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30</v>
      </c>
      <c r="D9" s="8">
        <f>19.52*H9</f>
        <v>68396.128</v>
      </c>
      <c r="E9" s="16">
        <f>ROUND(D9*12,5)</f>
        <v>820753.536</v>
      </c>
      <c r="F9" s="6"/>
      <c r="G9" s="7" t="s">
        <v>18</v>
      </c>
      <c r="H9" s="5">
        <v>3503.9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13</v>
      </c>
      <c r="C10" s="5" t="s">
        <v>29</v>
      </c>
      <c r="D10" s="8">
        <f>1.46*H9</f>
        <v>5115.694</v>
      </c>
      <c r="E10" s="16">
        <f>ROUND(D10*12,5)</f>
        <v>61388.328</v>
      </c>
      <c r="F10" s="6"/>
      <c r="G10" s="7" t="s">
        <v>22</v>
      </c>
      <c r="H10" s="12">
        <f>H8/H9</f>
        <v>22.55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23</v>
      </c>
      <c r="C11" s="5"/>
      <c r="D11" s="8">
        <f>SUM(D8:D10)</f>
        <v>79012.945</v>
      </c>
      <c r="E11" s="16">
        <f>SUM(E8:E10)</f>
        <v>948155.34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 t="s">
        <v>8</v>
      </c>
      <c r="B13" s="14" t="s">
        <v>31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7">
      <selection activeCell="C16" sqref="C16"/>
    </sheetView>
  </sheetViews>
  <sheetFormatPr defaultColWidth="8.8515625" defaultRowHeight="15"/>
  <cols>
    <col min="1" max="1" width="6.57421875" style="17" customWidth="1"/>
    <col min="2" max="2" width="93.7109375" style="17" customWidth="1"/>
    <col min="3" max="3" width="13.28125" style="17" customWidth="1"/>
    <col min="4" max="4" width="16.28125" style="17" customWidth="1"/>
    <col min="5" max="5" width="53.00390625" style="18" customWidth="1"/>
    <col min="6" max="16384" width="8.8515625" style="17" customWidth="1"/>
  </cols>
  <sheetData>
    <row r="1" ht="15">
      <c r="A1" s="17" t="s">
        <v>32</v>
      </c>
    </row>
    <row r="2" ht="15">
      <c r="A2" s="17" t="s">
        <v>17</v>
      </c>
    </row>
    <row r="4" spans="1:5" s="20" customFormat="1" ht="66" customHeight="1">
      <c r="A4" s="19" t="s">
        <v>14</v>
      </c>
      <c r="B4" s="19" t="s">
        <v>15</v>
      </c>
      <c r="C4" s="19" t="s">
        <v>33</v>
      </c>
      <c r="D4" s="19" t="s">
        <v>34</v>
      </c>
      <c r="E4" s="19" t="s">
        <v>19</v>
      </c>
    </row>
    <row r="5" spans="1:5" s="25" customFormat="1" ht="25.5" customHeight="1">
      <c r="A5" s="21">
        <v>1</v>
      </c>
      <c r="B5" s="22" t="s">
        <v>35</v>
      </c>
      <c r="C5" s="23">
        <v>0.69</v>
      </c>
      <c r="D5" s="24">
        <f>C5*Расчет!$H$9*12</f>
        <v>29012.291999999998</v>
      </c>
      <c r="E5" s="22" t="s">
        <v>20</v>
      </c>
    </row>
    <row r="6" spans="1:5" s="25" customFormat="1" ht="30">
      <c r="A6" s="21">
        <v>2</v>
      </c>
      <c r="B6" s="22" t="s">
        <v>36</v>
      </c>
      <c r="C6" s="23">
        <f>SUM(C7:C10)</f>
        <v>7.21</v>
      </c>
      <c r="D6" s="23">
        <f>SUM(D7:D10)</f>
        <v>303157.428</v>
      </c>
      <c r="E6" s="22" t="s">
        <v>20</v>
      </c>
    </row>
    <row r="7" spans="1:5" ht="19.5" customHeight="1">
      <c r="A7" s="26" t="s">
        <v>37</v>
      </c>
      <c r="B7" s="27" t="s">
        <v>38</v>
      </c>
      <c r="C7" s="28">
        <v>0.31</v>
      </c>
      <c r="D7" s="29">
        <f>C7*Расчет!$H$9*12</f>
        <v>13034.508000000002</v>
      </c>
      <c r="E7" s="27" t="s">
        <v>20</v>
      </c>
    </row>
    <row r="8" spans="1:5" ht="30">
      <c r="A8" s="26" t="s">
        <v>39</v>
      </c>
      <c r="B8" s="27" t="s">
        <v>40</v>
      </c>
      <c r="C8" s="30">
        <v>5.7</v>
      </c>
      <c r="D8" s="29">
        <f>C8*Расчет!$H$9*12</f>
        <v>239666.76</v>
      </c>
      <c r="E8" s="27" t="s">
        <v>20</v>
      </c>
    </row>
    <row r="9" spans="1:5" ht="17.25" customHeight="1">
      <c r="A9" s="26" t="s">
        <v>41</v>
      </c>
      <c r="B9" s="27" t="s">
        <v>42</v>
      </c>
      <c r="C9" s="28">
        <v>0.65</v>
      </c>
      <c r="D9" s="29">
        <f>C9*Расчет!$H$9*12</f>
        <v>27330.420000000006</v>
      </c>
      <c r="E9" s="27" t="s">
        <v>20</v>
      </c>
    </row>
    <row r="10" spans="1:5" ht="21.75" customHeight="1">
      <c r="A10" s="26" t="s">
        <v>43</v>
      </c>
      <c r="B10" s="27" t="s">
        <v>44</v>
      </c>
      <c r="C10" s="28">
        <v>0.55</v>
      </c>
      <c r="D10" s="29">
        <f>C10*Расчет!$H$9*12</f>
        <v>23125.74</v>
      </c>
      <c r="E10" s="27" t="s">
        <v>20</v>
      </c>
    </row>
    <row r="11" spans="1:5" s="25" customFormat="1" ht="21.75" customHeight="1">
      <c r="A11" s="21">
        <v>3</v>
      </c>
      <c r="B11" s="22" t="s">
        <v>45</v>
      </c>
      <c r="C11" s="31">
        <f>SUM(C12:C15)</f>
        <v>11.619999999999997</v>
      </c>
      <c r="D11" s="31">
        <f>SUM(D12:D15)</f>
        <v>488583.816</v>
      </c>
      <c r="E11" s="22" t="s">
        <v>20</v>
      </c>
    </row>
    <row r="12" spans="1:5" ht="18" customHeight="1">
      <c r="A12" s="26" t="s">
        <v>46</v>
      </c>
      <c r="B12" s="27" t="s">
        <v>16</v>
      </c>
      <c r="C12" s="28">
        <v>5.09</v>
      </c>
      <c r="D12" s="29">
        <f>C12*Расчет!$H$9*12</f>
        <v>214018.212</v>
      </c>
      <c r="E12" s="27" t="s">
        <v>20</v>
      </c>
    </row>
    <row r="13" spans="1:5" ht="45">
      <c r="A13" s="26" t="s">
        <v>47</v>
      </c>
      <c r="B13" s="27" t="s">
        <v>48</v>
      </c>
      <c r="C13" s="28">
        <v>5.29</v>
      </c>
      <c r="D13" s="29">
        <f>C13*Расчет!$H$9*12</f>
        <v>222427.57200000001</v>
      </c>
      <c r="E13" s="27" t="s">
        <v>20</v>
      </c>
    </row>
    <row r="14" spans="1:5" ht="30">
      <c r="A14" s="26" t="s">
        <v>49</v>
      </c>
      <c r="B14" s="27" t="s">
        <v>50</v>
      </c>
      <c r="C14" s="28">
        <v>0.2</v>
      </c>
      <c r="D14" s="29">
        <f>C14*Расчет!$H$9*12</f>
        <v>8409.36</v>
      </c>
      <c r="E14" s="27" t="s">
        <v>20</v>
      </c>
    </row>
    <row r="15" spans="1:5" ht="18" customHeight="1">
      <c r="A15" s="26" t="s">
        <v>51</v>
      </c>
      <c r="B15" s="27" t="s">
        <v>52</v>
      </c>
      <c r="C15" s="28">
        <v>1.04</v>
      </c>
      <c r="D15" s="29">
        <f>C15*Расчет!$H$9*12</f>
        <v>43728.672</v>
      </c>
      <c r="E15" s="27" t="s">
        <v>20</v>
      </c>
    </row>
    <row r="16" spans="1:5" s="25" customFormat="1" ht="24" customHeight="1">
      <c r="A16" s="21">
        <v>4</v>
      </c>
      <c r="B16" s="22" t="s">
        <v>53</v>
      </c>
      <c r="C16" s="31">
        <v>1.57</v>
      </c>
      <c r="D16" s="24">
        <f>C16*Расчет!$H$9*12</f>
        <v>66013.47600000001</v>
      </c>
      <c r="E16" s="22" t="s">
        <v>54</v>
      </c>
    </row>
    <row r="17" spans="1:5" s="25" customFormat="1" ht="15" customHeight="1">
      <c r="A17" s="21">
        <v>5</v>
      </c>
      <c r="B17" s="22" t="s">
        <v>55</v>
      </c>
      <c r="C17" s="31">
        <v>1.46</v>
      </c>
      <c r="D17" s="24">
        <f>C17*Расчет!$H$9*12</f>
        <v>61388.32800000001</v>
      </c>
      <c r="E17" s="22" t="s">
        <v>24</v>
      </c>
    </row>
    <row r="18" spans="1:5" s="25" customFormat="1" ht="16.5" customHeight="1">
      <c r="A18" s="31"/>
      <c r="B18" s="22" t="s">
        <v>56</v>
      </c>
      <c r="C18" s="31">
        <f>C5+C6+C11+C16+C17</f>
        <v>22.549999999999997</v>
      </c>
      <c r="D18" s="24">
        <f>D5+D6+D11+D16+D17</f>
        <v>948155.3400000001</v>
      </c>
      <c r="E1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2022-12-22T12:44:06Z</dcterms:modified>
  <cp:category/>
  <cp:version/>
  <cp:contentType/>
  <cp:contentStatus/>
</cp:coreProperties>
</file>